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Мои документы\Разное\Раскрытие инфы\на 2020 год\"/>
    </mc:Choice>
  </mc:AlternateContent>
  <bookViews>
    <workbookView xWindow="0" yWindow="0" windowWidth="28800" windowHeight="11835"/>
  </bookViews>
  <sheets>
    <sheet name="Вельская ГТ-ТЭЦ НЦЗ" sheetId="4" r:id="rId1"/>
    <sheet name="Лужская ГТ-ТЭЦ" sheetId="2" r:id="rId2"/>
    <sheet name="Барнаульская ГТ-ТЭЦ" sheetId="3" r:id="rId3"/>
    <sheet name="Мичуринская ГТ-ТЭЦ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17" i="1"/>
  <c r="E17" i="1"/>
  <c r="F16" i="1"/>
  <c r="D16" i="1"/>
  <c r="F15" i="1"/>
  <c r="E15" i="1"/>
  <c r="F14" i="1"/>
  <c r="F13" i="1"/>
  <c r="F12" i="1"/>
  <c r="E12" i="1"/>
  <c r="D11" i="1"/>
  <c r="D17" i="4" l="1"/>
  <c r="F16" i="4"/>
  <c r="E16" i="4"/>
  <c r="F12" i="4"/>
  <c r="E12" i="4"/>
  <c r="D12" i="4"/>
  <c r="F7" i="4"/>
  <c r="D7" i="4"/>
  <c r="D16" i="3" l="1"/>
  <c r="E16" i="3"/>
  <c r="F16" i="3"/>
  <c r="D14" i="3" l="1"/>
  <c r="F14" i="3" l="1"/>
  <c r="E14" i="3"/>
  <c r="F17" i="2" l="1"/>
  <c r="F13" i="2"/>
  <c r="F14" i="2"/>
  <c r="E13" i="2"/>
  <c r="E14" i="2"/>
  <c r="E17" i="2"/>
  <c r="D14" i="2" l="1"/>
  <c r="D17" i="2"/>
</calcChain>
</file>

<file path=xl/sharedStrings.xml><?xml version="1.0" encoding="utf-8"?>
<sst xmlns="http://schemas.openxmlformats.org/spreadsheetml/2006/main" count="268" uniqueCount="63">
  <si>
    <t>Основные показатели деятельности генерирующих объектов АО "ГТ Энерго"</t>
  </si>
  <si>
    <t>N п/п</t>
  </si>
  <si>
    <t>Наименование показателей</t>
  </si>
  <si>
    <t>Единица измерения</t>
  </si>
  <si>
    <t>Фактические показатели за 2018 год</t>
  </si>
  <si>
    <t>Показатели,                           утвержденные на 2019 год</t>
  </si>
  <si>
    <t>Предложения на 2020 год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</si>
  <si>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</si>
  <si>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</si>
  <si>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</si>
  <si>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</si>
  <si>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</si>
  <si>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</si>
  <si>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</si>
  <si>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</si>
  <si>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</si>
  <si>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</si>
  <si>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</si>
  <si>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</si>
  <si>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</si>
  <si>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</si>
  <si>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</si>
  <si>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</si>
  <si>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</si>
  <si>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</si>
  <si>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</si>
  <si>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</si>
  <si>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</si>
  <si>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</si>
  <si>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</si>
  <si>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с коллекторов источников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</si>
  <si>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</si>
  <si>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</si>
  <si>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</si>
  <si>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</si>
  <si>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</si>
  <si>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</si>
  <si>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</si>
  <si>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</si>
  <si>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</si>
  <si>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</si>
  <si>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</si>
  <si>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прогноз</t>
  </si>
  <si>
    <t>Чистая прибыль (убыток)</t>
  </si>
  <si>
    <t>×</t>
  </si>
  <si>
    <t>Рентабельность продаж (величина прибыли от продажи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</si>
  <si>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</si>
  <si>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</si>
  <si>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инвестиционная программа не утверждалась</t>
  </si>
  <si>
    <t>Лужская ГТ-ТЭЦ</t>
  </si>
  <si>
    <t>Приказ Минэнерго РФ №865 от 18.09.17г.</t>
  </si>
  <si>
    <t>Приказ Минэнерго РФ №7783 от 18.09.18г.</t>
  </si>
  <si>
    <t>Барнаульская</t>
  </si>
  <si>
    <t>Вельская ГТ ТЭЦ</t>
  </si>
  <si>
    <t>Постановления Министерства ТЭК и ЖКХ Архангельской области от 21.10.15г. № 113-пн и № 114-пн</t>
  </si>
  <si>
    <t xml:space="preserve">Постановления Министерства ТЭК и ЖКХ Архангельской области от 19.12.18г. № 237-пн </t>
  </si>
  <si>
    <t>Предложения на 2020год</t>
  </si>
  <si>
    <t>Мичуринская ГТ ТЭЦ</t>
  </si>
  <si>
    <t xml:space="preserve">      </t>
  </si>
  <si>
    <t>г.у.т./кВт·ч</t>
  </si>
  <si>
    <t>кг у.т./Гкал</t>
  </si>
  <si>
    <t>Приказ Минэнерго РФ от 18.09.17г. № 865</t>
  </si>
  <si>
    <t>Приказ Минэнерго РФ от 18.09.18г. №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</si>
</sst>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2" fillId="0" borderId="0" xfId="1" applyNumberFormat="1"/>
    <xf numFmtId="0" fontId="3" fillId="0" borderId="1" xfId="1" applyFont="1" applyBorder="1" applyAlignment="1">
      <alignment horizontal="justify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F10" sqref="F10"/>
    </sheetView>
  </sheetViews>
  <sheetFormatPr defaultRowHeight="15" x14ac:dyDescent="0.25"/>
  <cols>
    <col min="1" max="1" width="7.5703125" customWidth="1"/>
    <col min="2" max="2" width="45" customWidth="1"/>
    <col min="3" max="3" width="12.85546875" customWidth="1"/>
    <col min="4" max="6" width="21" customWidth="1"/>
    <col min="7" max="7" width="15.7109375" customWidth="1"/>
  </cols>
  <sheetData>
    <row r="2" spans="1:7" x14ac:dyDescent="0.25">
      <c r="B2" s="17" t="s">
        <v>0</v>
      </c>
    </row>
    <row r="4" spans="1:7" ht="45" x14ac:dyDescent="0.25">
      <c r="A4" s="18" t="s">
        <v>1</v>
      </c>
      <c r="B4" s="18" t="s">
        <v>2</v>
      </c>
      <c r="C4" s="18" t="s">
        <v>3</v>
      </c>
      <c r="D4" s="18" t="s">
        <v>4</v>
      </c>
      <c r="E4" s="3" t="s">
        <v>5</v>
      </c>
      <c r="F4" s="18" t="s">
        <v>6</v>
      </c>
    </row>
    <row r="5" spans="1:7" x14ac:dyDescent="0.25">
      <c r="A5" s="18"/>
      <c r="B5" s="19" t="s">
        <v>53</v>
      </c>
      <c r="C5" s="18"/>
      <c r="D5" s="43"/>
      <c r="E5" s="44"/>
      <c r="F5" s="43"/>
    </row>
    <row r="6" spans="1:7" x14ac:dyDescent="0.25">
      <c r="A6" s="18" t="s">
        <v>7</v>
      </c>
      <c r="B6" s="20" t="s">
        <v>8</v>
      </c>
      <c r="C6" s="18" t="s">
        <v>9</v>
      </c>
      <c r="D6" s="45">
        <v>18</v>
      </c>
      <c r="E6" s="45">
        <v>18</v>
      </c>
      <c r="F6" s="45">
        <v>18</v>
      </c>
    </row>
    <row r="7" spans="1:7" ht="51" x14ac:dyDescent="0.25">
      <c r="A7" s="18" t="s">
        <v>10</v>
      </c>
      <c r="B7" s="20" t="s">
        <v>11</v>
      </c>
      <c r="C7" s="18" t="s">
        <v>9</v>
      </c>
      <c r="D7" s="46">
        <f>17.47-0.66</f>
        <v>16.809999999999999</v>
      </c>
      <c r="E7" s="46">
        <v>16.89</v>
      </c>
      <c r="F7" s="47">
        <f>17.37-0.65</f>
        <v>16.720000000000002</v>
      </c>
    </row>
    <row r="8" spans="1:7" x14ac:dyDescent="0.25">
      <c r="A8" s="18" t="s">
        <v>12</v>
      </c>
      <c r="B8" s="20" t="s">
        <v>13</v>
      </c>
      <c r="C8" s="18" t="s">
        <v>14</v>
      </c>
      <c r="D8" s="46">
        <v>105.502</v>
      </c>
      <c r="E8" s="46">
        <v>81.73</v>
      </c>
      <c r="F8" s="46">
        <v>98.41</v>
      </c>
    </row>
    <row r="9" spans="1:7" x14ac:dyDescent="0.25">
      <c r="A9" s="18" t="s">
        <v>15</v>
      </c>
      <c r="B9" s="20" t="s">
        <v>16</v>
      </c>
      <c r="C9" s="18" t="s">
        <v>14</v>
      </c>
      <c r="D9" s="46">
        <v>99.74</v>
      </c>
      <c r="E9" s="46">
        <v>76.790000000000006</v>
      </c>
      <c r="F9" s="46">
        <v>92.75</v>
      </c>
    </row>
    <row r="10" spans="1:7" x14ac:dyDescent="0.25">
      <c r="A10" s="18" t="s">
        <v>17</v>
      </c>
      <c r="B10" s="20" t="s">
        <v>18</v>
      </c>
      <c r="C10" s="18" t="s">
        <v>19</v>
      </c>
      <c r="D10" s="46">
        <v>46.709000000000003</v>
      </c>
      <c r="E10" s="46">
        <v>47.5</v>
      </c>
      <c r="F10" s="46">
        <v>46.709000000000003</v>
      </c>
    </row>
    <row r="11" spans="1:7" x14ac:dyDescent="0.25">
      <c r="A11" s="18" t="s">
        <v>20</v>
      </c>
      <c r="B11" s="20" t="s">
        <v>21</v>
      </c>
      <c r="C11" s="18" t="s">
        <v>19</v>
      </c>
      <c r="D11" s="46">
        <v>46.709000000000003</v>
      </c>
      <c r="E11" s="46">
        <v>47.5</v>
      </c>
      <c r="F11" s="46">
        <v>46.709000000000003</v>
      </c>
    </row>
    <row r="12" spans="1:7" x14ac:dyDescent="0.25">
      <c r="A12" s="18" t="s">
        <v>22</v>
      </c>
      <c r="B12" s="20" t="s">
        <v>23</v>
      </c>
      <c r="C12" s="18" t="s">
        <v>24</v>
      </c>
      <c r="D12" s="46">
        <f>D13+D14+D15</f>
        <v>255.20504000000003</v>
      </c>
      <c r="E12" s="46">
        <f>E13+E14+E15</f>
        <v>301.44274999999999</v>
      </c>
      <c r="F12" s="46">
        <f>F13+F14+F15</f>
        <v>344.60592823862237</v>
      </c>
    </row>
    <row r="13" spans="1:7" x14ac:dyDescent="0.25">
      <c r="A13" s="18" t="s">
        <v>25</v>
      </c>
      <c r="B13" s="20" t="s">
        <v>26</v>
      </c>
      <c r="C13" s="18" t="s">
        <v>24</v>
      </c>
      <c r="D13" s="46">
        <v>142.54023000000001</v>
      </c>
      <c r="E13" s="46">
        <v>120.89653</v>
      </c>
      <c r="F13" s="46">
        <v>155.52446067351482</v>
      </c>
    </row>
    <row r="14" spans="1:7" x14ac:dyDescent="0.25">
      <c r="A14" s="18" t="s">
        <v>27</v>
      </c>
      <c r="B14" s="20" t="s">
        <v>28</v>
      </c>
      <c r="C14" s="18" t="s">
        <v>24</v>
      </c>
      <c r="D14" s="46">
        <v>68.717889999999997</v>
      </c>
      <c r="E14" s="46">
        <v>140.23321999999999</v>
      </c>
      <c r="F14" s="46">
        <v>145.83646756510751</v>
      </c>
      <c r="G14" s="21"/>
    </row>
    <row r="15" spans="1:7" ht="25.5" x14ac:dyDescent="0.25">
      <c r="A15" s="18" t="s">
        <v>29</v>
      </c>
      <c r="B15" s="20" t="s">
        <v>30</v>
      </c>
      <c r="C15" s="18" t="s">
        <v>24</v>
      </c>
      <c r="D15" s="46">
        <v>43.946919999999999</v>
      </c>
      <c r="E15" s="46">
        <v>40.313000000000002</v>
      </c>
      <c r="F15" s="46">
        <v>43.244999999999997</v>
      </c>
    </row>
    <row r="16" spans="1:7" x14ac:dyDescent="0.25">
      <c r="A16" s="18" t="s">
        <v>31</v>
      </c>
      <c r="B16" s="22" t="s">
        <v>32</v>
      </c>
      <c r="C16" s="18" t="s">
        <v>24</v>
      </c>
      <c r="D16" s="46">
        <v>164.065</v>
      </c>
      <c r="E16" s="46">
        <f>E17+E19</f>
        <v>148.10157000000001</v>
      </c>
      <c r="F16" s="46">
        <f>F17+F19</f>
        <v>185.85958842971277</v>
      </c>
    </row>
    <row r="17" spans="1:6" x14ac:dyDescent="0.25">
      <c r="A17" s="23" t="s">
        <v>33</v>
      </c>
      <c r="B17" s="20" t="s">
        <v>34</v>
      </c>
      <c r="C17" s="18" t="s">
        <v>24</v>
      </c>
      <c r="D17" s="46">
        <f>D16-D19</f>
        <v>142.43108000000001</v>
      </c>
      <c r="E17" s="46">
        <v>120.806</v>
      </c>
      <c r="F17" s="46">
        <v>155.41225524801482</v>
      </c>
    </row>
    <row r="18" spans="1:6" ht="25.5" x14ac:dyDescent="0.25">
      <c r="A18" s="23"/>
      <c r="B18" s="20" t="s">
        <v>35</v>
      </c>
      <c r="C18" s="18" t="s">
        <v>36</v>
      </c>
      <c r="D18" s="46">
        <v>398.7</v>
      </c>
      <c r="E18" s="46">
        <v>358.57</v>
      </c>
      <c r="F18" s="46">
        <v>365.35904771849221</v>
      </c>
    </row>
    <row r="19" spans="1:6" x14ac:dyDescent="0.25">
      <c r="A19" s="23" t="s">
        <v>37</v>
      </c>
      <c r="B19" s="20" t="s">
        <v>38</v>
      </c>
      <c r="C19" s="18" t="s">
        <v>24</v>
      </c>
      <c r="D19" s="46">
        <v>21.63392</v>
      </c>
      <c r="E19" s="46">
        <v>27.295570000000001</v>
      </c>
      <c r="F19" s="46">
        <v>30.447333181697964</v>
      </c>
    </row>
    <row r="20" spans="1:6" ht="25.5" x14ac:dyDescent="0.25">
      <c r="A20" s="23"/>
      <c r="B20" s="20" t="s">
        <v>39</v>
      </c>
      <c r="C20" s="18" t="s">
        <v>40</v>
      </c>
      <c r="D20" s="46">
        <v>133.26</v>
      </c>
      <c r="E20" s="46">
        <v>137.80000000000001</v>
      </c>
      <c r="F20" s="46">
        <v>146.79</v>
      </c>
    </row>
    <row r="21" spans="1:6" ht="63.75" x14ac:dyDescent="0.25">
      <c r="A21" s="23"/>
      <c r="B21" s="20" t="s">
        <v>41</v>
      </c>
      <c r="C21" s="18"/>
      <c r="D21" s="24" t="s">
        <v>54</v>
      </c>
      <c r="E21" s="24" t="s">
        <v>55</v>
      </c>
      <c r="F21" s="24" t="s">
        <v>42</v>
      </c>
    </row>
    <row r="22" spans="1:6" x14ac:dyDescent="0.25">
      <c r="A22" s="18"/>
      <c r="B22" s="20" t="s">
        <v>43</v>
      </c>
      <c r="C22" s="18" t="s">
        <v>24</v>
      </c>
      <c r="D22" s="24" t="s">
        <v>44</v>
      </c>
      <c r="E22" s="24" t="s">
        <v>44</v>
      </c>
      <c r="F22" s="24" t="s">
        <v>44</v>
      </c>
    </row>
    <row r="23" spans="1:6" ht="25.5" x14ac:dyDescent="0.25">
      <c r="A23" s="18"/>
      <c r="B23" s="20" t="s">
        <v>45</v>
      </c>
      <c r="C23" s="18" t="s">
        <v>46</v>
      </c>
      <c r="D23" s="24" t="s">
        <v>44</v>
      </c>
      <c r="E23" s="24" t="s">
        <v>44</v>
      </c>
      <c r="F23" s="24" t="s">
        <v>44</v>
      </c>
    </row>
    <row r="24" spans="1:6" ht="38.25" x14ac:dyDescent="0.25">
      <c r="A24" s="18"/>
      <c r="B24" s="20" t="s">
        <v>47</v>
      </c>
      <c r="C24" s="18"/>
      <c r="D24" s="25" t="s">
        <v>48</v>
      </c>
      <c r="E24" s="26"/>
      <c r="F24" s="27"/>
    </row>
    <row r="25" spans="1:6" x14ac:dyDescent="0.25">
      <c r="A25" s="28"/>
    </row>
  </sheetData>
  <mergeCells count="3">
    <mergeCell ref="A17:A18"/>
    <mergeCell ref="A19:A21"/>
    <mergeCell ref="D24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4" workbookViewId="0">
      <selection activeCell="H20" sqref="H20"/>
    </sheetView>
  </sheetViews>
  <sheetFormatPr defaultRowHeight="15" x14ac:dyDescent="0.25"/>
  <cols>
    <col min="1" max="1" width="7.5703125" style="1" customWidth="1"/>
    <col min="2" max="2" width="45" style="1" customWidth="1"/>
    <col min="3" max="3" width="12.85546875" style="1" customWidth="1"/>
    <col min="4" max="6" width="21" style="1" customWidth="1"/>
    <col min="7" max="7" width="15.7109375" style="1" customWidth="1"/>
    <col min="8" max="16384" width="9.140625" style="1"/>
  </cols>
  <sheetData>
    <row r="2" spans="1:7" x14ac:dyDescent="0.25">
      <c r="B2" s="16" t="s">
        <v>0</v>
      </c>
      <c r="C2" s="16"/>
      <c r="D2" s="16"/>
      <c r="E2" s="16"/>
      <c r="F2" s="16"/>
    </row>
    <row r="4" spans="1:7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</row>
    <row r="5" spans="1:7" x14ac:dyDescent="0.25">
      <c r="A5" s="2"/>
      <c r="B5" s="4" t="s">
        <v>49</v>
      </c>
      <c r="C5" s="2"/>
      <c r="D5" s="2"/>
      <c r="E5" s="3"/>
      <c r="F5" s="2"/>
    </row>
    <row r="6" spans="1:7" x14ac:dyDescent="0.25">
      <c r="A6" s="2" t="s">
        <v>7</v>
      </c>
      <c r="B6" s="5" t="s">
        <v>8</v>
      </c>
      <c r="C6" s="2" t="s">
        <v>9</v>
      </c>
      <c r="D6" s="10">
        <v>36</v>
      </c>
      <c r="E6" s="10">
        <v>36</v>
      </c>
      <c r="F6" s="10">
        <v>36</v>
      </c>
    </row>
    <row r="7" spans="1:7" ht="51" x14ac:dyDescent="0.25">
      <c r="A7" s="2" t="s">
        <v>10</v>
      </c>
      <c r="B7" s="5" t="s">
        <v>11</v>
      </c>
      <c r="C7" s="2" t="s">
        <v>9</v>
      </c>
      <c r="D7" s="8">
        <v>34.596833333333329</v>
      </c>
      <c r="E7" s="8">
        <v>34.599756439143036</v>
      </c>
      <c r="F7" s="11">
        <v>34.529612457189259</v>
      </c>
    </row>
    <row r="8" spans="1:7" x14ac:dyDescent="0.25">
      <c r="A8" s="2" t="s">
        <v>12</v>
      </c>
      <c r="B8" s="5" t="s">
        <v>13</v>
      </c>
      <c r="C8" s="2" t="s">
        <v>14</v>
      </c>
      <c r="D8" s="8">
        <v>17.91</v>
      </c>
      <c r="E8" s="8">
        <v>15.91</v>
      </c>
      <c r="F8" s="8">
        <v>22.37</v>
      </c>
    </row>
    <row r="9" spans="1:7" x14ac:dyDescent="0.25">
      <c r="A9" s="2" t="s">
        <v>15</v>
      </c>
      <c r="B9" s="5" t="s">
        <v>16</v>
      </c>
      <c r="C9" s="2" t="s">
        <v>14</v>
      </c>
      <c r="D9" s="8">
        <v>16.190000000000001</v>
      </c>
      <c r="E9" s="8">
        <v>14.4</v>
      </c>
      <c r="F9" s="8">
        <v>22.04</v>
      </c>
    </row>
    <row r="10" spans="1:7" x14ac:dyDescent="0.25">
      <c r="A10" s="2" t="s">
        <v>17</v>
      </c>
      <c r="B10" s="5" t="s">
        <v>18</v>
      </c>
      <c r="C10" s="2" t="s">
        <v>19</v>
      </c>
      <c r="D10" s="8">
        <v>0</v>
      </c>
      <c r="E10" s="8">
        <v>0</v>
      </c>
      <c r="F10" s="8">
        <v>0</v>
      </c>
    </row>
    <row r="11" spans="1:7" x14ac:dyDescent="0.25">
      <c r="A11" s="2" t="s">
        <v>20</v>
      </c>
      <c r="B11" s="5" t="s">
        <v>21</v>
      </c>
      <c r="C11" s="2" t="s">
        <v>19</v>
      </c>
      <c r="D11" s="8">
        <v>0</v>
      </c>
      <c r="E11" s="8">
        <v>0</v>
      </c>
      <c r="F11" s="8">
        <v>0</v>
      </c>
    </row>
    <row r="12" spans="1:7" x14ac:dyDescent="0.25">
      <c r="A12" s="2" t="s">
        <v>22</v>
      </c>
      <c r="B12" s="5" t="s">
        <v>23</v>
      </c>
      <c r="C12" s="2" t="s">
        <v>24</v>
      </c>
      <c r="D12" s="8">
        <v>161.04</v>
      </c>
      <c r="E12" s="8">
        <v>87.81</v>
      </c>
      <c r="F12" s="8">
        <v>114.51</v>
      </c>
    </row>
    <row r="13" spans="1:7" x14ac:dyDescent="0.25">
      <c r="A13" s="2" t="s">
        <v>25</v>
      </c>
      <c r="B13" s="5" t="s">
        <v>26</v>
      </c>
      <c r="C13" s="2" t="s">
        <v>24</v>
      </c>
      <c r="D13" s="8">
        <v>39.119999999999997</v>
      </c>
      <c r="E13" s="8">
        <f>E16</f>
        <v>22.39</v>
      </c>
      <c r="F13" s="8">
        <f>F16</f>
        <v>42.09</v>
      </c>
    </row>
    <row r="14" spans="1:7" x14ac:dyDescent="0.25">
      <c r="A14" s="2" t="s">
        <v>27</v>
      </c>
      <c r="B14" s="5" t="s">
        <v>28</v>
      </c>
      <c r="C14" s="2" t="s">
        <v>24</v>
      </c>
      <c r="D14" s="8">
        <f>D12-D13</f>
        <v>121.91999999999999</v>
      </c>
      <c r="E14" s="8">
        <f>E12-E16</f>
        <v>65.42</v>
      </c>
      <c r="F14" s="8">
        <f>F12-F16</f>
        <v>72.42</v>
      </c>
      <c r="G14" s="6"/>
    </row>
    <row r="15" spans="1:7" ht="25.5" x14ac:dyDescent="0.25">
      <c r="A15" s="2" t="s">
        <v>29</v>
      </c>
      <c r="B15" s="5" t="s">
        <v>30</v>
      </c>
      <c r="C15" s="2" t="s">
        <v>24</v>
      </c>
      <c r="D15" s="8">
        <v>0</v>
      </c>
      <c r="E15" s="8">
        <v>0</v>
      </c>
      <c r="F15" s="8">
        <v>0</v>
      </c>
    </row>
    <row r="16" spans="1:7" x14ac:dyDescent="0.25">
      <c r="A16" s="2" t="s">
        <v>31</v>
      </c>
      <c r="B16" s="7" t="s">
        <v>32</v>
      </c>
      <c r="C16" s="2" t="s">
        <v>24</v>
      </c>
      <c r="D16" s="8">
        <v>39.119999999999997</v>
      </c>
      <c r="E16" s="8">
        <v>22.39</v>
      </c>
      <c r="F16" s="8">
        <v>42.09</v>
      </c>
    </row>
    <row r="17" spans="1:6" x14ac:dyDescent="0.25">
      <c r="A17" s="12" t="s">
        <v>33</v>
      </c>
      <c r="B17" s="5" t="s">
        <v>34</v>
      </c>
      <c r="C17" s="2" t="s">
        <v>24</v>
      </c>
      <c r="D17" s="8">
        <f>D16-D19</f>
        <v>39.119999999999997</v>
      </c>
      <c r="E17" s="8">
        <f>E16</f>
        <v>22.39</v>
      </c>
      <c r="F17" s="8">
        <f>F16</f>
        <v>42.09</v>
      </c>
    </row>
    <row r="18" spans="1:6" ht="25.5" x14ac:dyDescent="0.25">
      <c r="A18" s="12"/>
      <c r="B18" s="5" t="s">
        <v>35</v>
      </c>
      <c r="C18" s="2" t="s">
        <v>36</v>
      </c>
      <c r="D18" s="8">
        <v>474.44</v>
      </c>
      <c r="E18" s="8">
        <v>432.4</v>
      </c>
      <c r="F18" s="8">
        <v>446.34</v>
      </c>
    </row>
    <row r="19" spans="1:6" x14ac:dyDescent="0.25">
      <c r="A19" s="12" t="s">
        <v>37</v>
      </c>
      <c r="B19" s="5" t="s">
        <v>38</v>
      </c>
      <c r="C19" s="2" t="s">
        <v>24</v>
      </c>
      <c r="D19" s="8">
        <v>0</v>
      </c>
      <c r="E19" s="8">
        <v>0</v>
      </c>
      <c r="F19" s="8">
        <v>0</v>
      </c>
    </row>
    <row r="20" spans="1:6" ht="25.5" x14ac:dyDescent="0.25">
      <c r="A20" s="12"/>
      <c r="B20" s="5" t="s">
        <v>39</v>
      </c>
      <c r="C20" s="2" t="s">
        <v>40</v>
      </c>
      <c r="D20" s="8">
        <v>0</v>
      </c>
      <c r="E20" s="8">
        <v>0</v>
      </c>
      <c r="F20" s="8">
        <v>0</v>
      </c>
    </row>
    <row r="21" spans="1:6" ht="38.25" x14ac:dyDescent="0.25">
      <c r="A21" s="12"/>
      <c r="B21" s="5" t="s">
        <v>41</v>
      </c>
      <c r="C21" s="2"/>
      <c r="D21" s="8" t="s">
        <v>50</v>
      </c>
      <c r="E21" s="8" t="s">
        <v>51</v>
      </c>
      <c r="F21" s="8" t="s">
        <v>42</v>
      </c>
    </row>
    <row r="22" spans="1:6" x14ac:dyDescent="0.25">
      <c r="A22" s="2"/>
      <c r="B22" s="5" t="s">
        <v>43</v>
      </c>
      <c r="C22" s="2" t="s">
        <v>24</v>
      </c>
      <c r="D22" s="8" t="s">
        <v>44</v>
      </c>
      <c r="E22" s="8" t="s">
        <v>44</v>
      </c>
      <c r="F22" s="8" t="s">
        <v>44</v>
      </c>
    </row>
    <row r="23" spans="1:6" ht="25.5" x14ac:dyDescent="0.25">
      <c r="A23" s="2"/>
      <c r="B23" s="5" t="s">
        <v>45</v>
      </c>
      <c r="C23" s="2" t="s">
        <v>46</v>
      </c>
      <c r="D23" s="8" t="s">
        <v>44</v>
      </c>
      <c r="E23" s="8" t="s">
        <v>44</v>
      </c>
      <c r="F23" s="8" t="s">
        <v>44</v>
      </c>
    </row>
    <row r="24" spans="1:6" ht="38.25" x14ac:dyDescent="0.25">
      <c r="A24" s="2"/>
      <c r="B24" s="5" t="s">
        <v>47</v>
      </c>
      <c r="C24" s="2"/>
      <c r="D24" s="13" t="s">
        <v>48</v>
      </c>
      <c r="E24" s="14"/>
      <c r="F24" s="15"/>
    </row>
    <row r="25" spans="1:6" x14ac:dyDescent="0.25">
      <c r="A25" s="9"/>
    </row>
  </sheetData>
  <mergeCells count="4">
    <mergeCell ref="A17:A18"/>
    <mergeCell ref="A19:A21"/>
    <mergeCell ref="D24:F24"/>
    <mergeCell ref="B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B1" workbookViewId="0">
      <selection activeCell="K20" sqref="K20"/>
    </sheetView>
  </sheetViews>
  <sheetFormatPr defaultRowHeight="15" x14ac:dyDescent="0.25"/>
  <cols>
    <col min="1" max="1" width="7.5703125" style="1" customWidth="1"/>
    <col min="2" max="2" width="45" style="1" customWidth="1"/>
    <col min="3" max="3" width="12.85546875" style="1" customWidth="1"/>
    <col min="4" max="6" width="21" style="1" customWidth="1"/>
    <col min="7" max="7" width="15.7109375" style="1" customWidth="1"/>
    <col min="8" max="16384" width="9.140625" style="1"/>
  </cols>
  <sheetData>
    <row r="2" spans="1:7" x14ac:dyDescent="0.25">
      <c r="B2" s="16" t="s">
        <v>0</v>
      </c>
      <c r="C2" s="16"/>
      <c r="D2" s="16"/>
      <c r="E2" s="16"/>
      <c r="F2" s="16"/>
    </row>
    <row r="4" spans="1:7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</row>
    <row r="5" spans="1:7" x14ac:dyDescent="0.25">
      <c r="A5" s="2"/>
      <c r="B5" s="4" t="s">
        <v>52</v>
      </c>
      <c r="C5" s="2"/>
      <c r="D5" s="2"/>
      <c r="E5" s="3"/>
      <c r="F5" s="2"/>
    </row>
    <row r="6" spans="1:7" x14ac:dyDescent="0.25">
      <c r="A6" s="2" t="s">
        <v>7</v>
      </c>
      <c r="B6" s="5" t="s">
        <v>8</v>
      </c>
      <c r="C6" s="2" t="s">
        <v>9</v>
      </c>
      <c r="D6" s="10">
        <v>36</v>
      </c>
      <c r="E6" s="10">
        <v>36</v>
      </c>
      <c r="F6" s="10">
        <v>36</v>
      </c>
    </row>
    <row r="7" spans="1:7" ht="51" x14ac:dyDescent="0.25">
      <c r="A7" s="2" t="s">
        <v>10</v>
      </c>
      <c r="B7" s="5" t="s">
        <v>11</v>
      </c>
      <c r="C7" s="2" t="s">
        <v>9</v>
      </c>
      <c r="D7" s="8">
        <v>34.499999999999993</v>
      </c>
      <c r="E7" s="8">
        <v>34.341683333333329</v>
      </c>
      <c r="F7" s="11">
        <v>34.29724653499823</v>
      </c>
    </row>
    <row r="8" spans="1:7" x14ac:dyDescent="0.25">
      <c r="A8" s="2" t="s">
        <v>12</v>
      </c>
      <c r="B8" s="5" t="s">
        <v>13</v>
      </c>
      <c r="C8" s="2" t="s">
        <v>14</v>
      </c>
      <c r="D8" s="8">
        <v>1.121</v>
      </c>
      <c r="E8" s="8">
        <v>4.5356000000000005</v>
      </c>
      <c r="F8" s="8">
        <v>9.1829999999999998</v>
      </c>
    </row>
    <row r="9" spans="1:7" x14ac:dyDescent="0.25">
      <c r="A9" s="2" t="s">
        <v>15</v>
      </c>
      <c r="B9" s="5" t="s">
        <v>16</v>
      </c>
      <c r="C9" s="2" t="s">
        <v>14</v>
      </c>
      <c r="D9" s="8">
        <v>-0.53193400000000013</v>
      </c>
      <c r="E9" s="8">
        <v>3.12</v>
      </c>
      <c r="F9" s="8">
        <v>7.4093763399999997</v>
      </c>
    </row>
    <row r="10" spans="1:7" x14ac:dyDescent="0.25">
      <c r="A10" s="2" t="s">
        <v>17</v>
      </c>
      <c r="B10" s="5" t="s">
        <v>18</v>
      </c>
      <c r="C10" s="2" t="s">
        <v>19</v>
      </c>
      <c r="D10" s="8">
        <v>0</v>
      </c>
      <c r="E10" s="8">
        <v>0</v>
      </c>
      <c r="F10" s="8">
        <v>0</v>
      </c>
    </row>
    <row r="11" spans="1:7" x14ac:dyDescent="0.25">
      <c r="A11" s="2" t="s">
        <v>20</v>
      </c>
      <c r="B11" s="5" t="s">
        <v>21</v>
      </c>
      <c r="C11" s="2" t="s">
        <v>19</v>
      </c>
      <c r="D11" s="8">
        <v>0</v>
      </c>
      <c r="E11" s="8">
        <v>0</v>
      </c>
      <c r="F11" s="8">
        <v>0</v>
      </c>
    </row>
    <row r="12" spans="1:7" x14ac:dyDescent="0.25">
      <c r="A12" s="2" t="s">
        <v>22</v>
      </c>
      <c r="B12" s="5" t="s">
        <v>23</v>
      </c>
      <c r="C12" s="2" t="s">
        <v>24</v>
      </c>
      <c r="D12" s="8">
        <v>108.21165999999999</v>
      </c>
      <c r="E12" s="8">
        <v>74.712059909198203</v>
      </c>
      <c r="F12" s="8">
        <v>96.605823995518804</v>
      </c>
    </row>
    <row r="13" spans="1:7" x14ac:dyDescent="0.25">
      <c r="A13" s="2" t="s">
        <v>25</v>
      </c>
      <c r="B13" s="5" t="s">
        <v>26</v>
      </c>
      <c r="C13" s="2" t="s">
        <v>24</v>
      </c>
      <c r="D13" s="8">
        <v>3.7925499999999999</v>
      </c>
      <c r="E13" s="8">
        <v>5.247804538906033</v>
      </c>
      <c r="F13" s="8">
        <v>19.784253391132342</v>
      </c>
    </row>
    <row r="14" spans="1:7" x14ac:dyDescent="0.25">
      <c r="A14" s="2" t="s">
        <v>27</v>
      </c>
      <c r="B14" s="5" t="s">
        <v>28</v>
      </c>
      <c r="C14" s="2" t="s">
        <v>24</v>
      </c>
      <c r="D14" s="8">
        <f>D12-D13</f>
        <v>104.41910999999999</v>
      </c>
      <c r="E14" s="8">
        <f>E12-E16</f>
        <v>69.467915370292175</v>
      </c>
      <c r="F14" s="8">
        <f>F12-F16</f>
        <v>76.830590109812917</v>
      </c>
      <c r="G14" s="6"/>
    </row>
    <row r="15" spans="1:7" ht="25.5" x14ac:dyDescent="0.25">
      <c r="A15" s="2" t="s">
        <v>29</v>
      </c>
      <c r="B15" s="5" t="s">
        <v>30</v>
      </c>
      <c r="C15" s="2" t="s">
        <v>24</v>
      </c>
      <c r="D15" s="8">
        <v>0</v>
      </c>
      <c r="E15" s="8">
        <v>0</v>
      </c>
      <c r="F15" s="8">
        <v>0</v>
      </c>
    </row>
    <row r="16" spans="1:7" x14ac:dyDescent="0.25">
      <c r="A16" s="2" t="s">
        <v>31</v>
      </c>
      <c r="B16" s="7" t="s">
        <v>32</v>
      </c>
      <c r="C16" s="2" t="s">
        <v>24</v>
      </c>
      <c r="D16" s="8">
        <f>D17+D19</f>
        <v>3.4117799999999998</v>
      </c>
      <c r="E16" s="8">
        <f>E17+E19</f>
        <v>5.2441445389060339</v>
      </c>
      <c r="F16" s="8">
        <f>F17+F19</f>
        <v>19.775233885705891</v>
      </c>
    </row>
    <row r="17" spans="1:6" x14ac:dyDescent="0.25">
      <c r="A17" s="12" t="s">
        <v>33</v>
      </c>
      <c r="B17" s="5" t="s">
        <v>34</v>
      </c>
      <c r="C17" s="2" t="s">
        <v>24</v>
      </c>
      <c r="D17" s="8">
        <v>3.4117799999999998</v>
      </c>
      <c r="E17" s="8">
        <v>5.2441445389060339</v>
      </c>
      <c r="F17" s="8">
        <v>19.775233885705891</v>
      </c>
    </row>
    <row r="18" spans="1:6" ht="25.5" x14ac:dyDescent="0.25">
      <c r="A18" s="12"/>
      <c r="B18" s="5" t="s">
        <v>35</v>
      </c>
      <c r="C18" s="2" t="s">
        <v>36</v>
      </c>
      <c r="D18" s="8">
        <v>575.20000000000005</v>
      </c>
      <c r="E18" s="8">
        <v>453.7</v>
      </c>
      <c r="F18" s="8">
        <v>441.21</v>
      </c>
    </row>
    <row r="19" spans="1:6" x14ac:dyDescent="0.25">
      <c r="A19" s="12" t="s">
        <v>37</v>
      </c>
      <c r="B19" s="5" t="s">
        <v>38</v>
      </c>
      <c r="C19" s="2" t="s">
        <v>24</v>
      </c>
      <c r="D19" s="8">
        <v>0</v>
      </c>
      <c r="E19" s="8">
        <v>0</v>
      </c>
      <c r="F19" s="8">
        <v>0</v>
      </c>
    </row>
    <row r="20" spans="1:6" ht="25.5" x14ac:dyDescent="0.25">
      <c r="A20" s="12"/>
      <c r="B20" s="5" t="s">
        <v>39</v>
      </c>
      <c r="C20" s="2" t="s">
        <v>40</v>
      </c>
      <c r="D20" s="8">
        <v>0</v>
      </c>
      <c r="E20" s="8">
        <v>0</v>
      </c>
      <c r="F20" s="8">
        <v>0</v>
      </c>
    </row>
    <row r="21" spans="1:6" ht="38.25" x14ac:dyDescent="0.25">
      <c r="A21" s="12"/>
      <c r="B21" s="5" t="s">
        <v>41</v>
      </c>
      <c r="C21" s="2"/>
      <c r="D21" s="8" t="s">
        <v>50</v>
      </c>
      <c r="E21" s="8" t="s">
        <v>51</v>
      </c>
      <c r="F21" s="8" t="s">
        <v>42</v>
      </c>
    </row>
    <row r="22" spans="1:6" x14ac:dyDescent="0.25">
      <c r="A22" s="2"/>
      <c r="B22" s="5" t="s">
        <v>43</v>
      </c>
      <c r="C22" s="2" t="s">
        <v>24</v>
      </c>
      <c r="D22" s="8" t="s">
        <v>44</v>
      </c>
      <c r="E22" s="8" t="s">
        <v>44</v>
      </c>
      <c r="F22" s="8" t="s">
        <v>44</v>
      </c>
    </row>
    <row r="23" spans="1:6" ht="25.5" x14ac:dyDescent="0.25">
      <c r="A23" s="2"/>
      <c r="B23" s="5" t="s">
        <v>45</v>
      </c>
      <c r="C23" s="2" t="s">
        <v>46</v>
      </c>
      <c r="D23" s="8" t="s">
        <v>44</v>
      </c>
      <c r="E23" s="8" t="s">
        <v>44</v>
      </c>
      <c r="F23" s="8" t="s">
        <v>44</v>
      </c>
    </row>
    <row r="24" spans="1:6" ht="38.25" x14ac:dyDescent="0.25">
      <c r="A24" s="2"/>
      <c r="B24" s="5" t="s">
        <v>47</v>
      </c>
      <c r="C24" s="2"/>
      <c r="D24" s="13" t="s">
        <v>48</v>
      </c>
      <c r="E24" s="14"/>
      <c r="F24" s="15"/>
    </row>
    <row r="25" spans="1:6" x14ac:dyDescent="0.25">
      <c r="A25" s="9"/>
    </row>
  </sheetData>
  <mergeCells count="4">
    <mergeCell ref="B2:F2"/>
    <mergeCell ref="A17:A18"/>
    <mergeCell ref="A19:A21"/>
    <mergeCell ref="D24:F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G14" sqref="G14"/>
    </sheetView>
  </sheetViews>
  <sheetFormatPr defaultRowHeight="15" x14ac:dyDescent="0.25"/>
  <cols>
    <col min="1" max="1" width="9.140625" style="29"/>
    <col min="2" max="2" width="45" style="29" customWidth="1"/>
    <col min="3" max="3" width="12.85546875" style="29" customWidth="1"/>
    <col min="4" max="6" width="21" style="29" customWidth="1"/>
    <col min="7" max="7" width="20.42578125" style="29" customWidth="1"/>
    <col min="8" max="16384" width="9.140625" style="29"/>
  </cols>
  <sheetData>
    <row r="2" spans="1:7" x14ac:dyDescent="0.25">
      <c r="B2" s="30" t="s">
        <v>0</v>
      </c>
    </row>
    <row r="4" spans="1:7" ht="45" x14ac:dyDescent="0.25">
      <c r="A4" s="31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1" t="s">
        <v>56</v>
      </c>
    </row>
    <row r="5" spans="1:7" x14ac:dyDescent="0.25">
      <c r="A5" s="31"/>
      <c r="B5" s="33" t="s">
        <v>57</v>
      </c>
      <c r="C5" s="31"/>
      <c r="D5" s="31"/>
      <c r="E5" s="32"/>
      <c r="F5" s="31"/>
    </row>
    <row r="6" spans="1:7" x14ac:dyDescent="0.25">
      <c r="A6" s="31" t="s">
        <v>7</v>
      </c>
      <c r="B6" s="34" t="s">
        <v>8</v>
      </c>
      <c r="C6" s="31" t="s">
        <v>9</v>
      </c>
      <c r="D6" s="38">
        <v>36</v>
      </c>
      <c r="E6" s="38">
        <v>36</v>
      </c>
      <c r="F6" s="38">
        <v>36</v>
      </c>
      <c r="G6" s="29" t="s">
        <v>58</v>
      </c>
    </row>
    <row r="7" spans="1:7" ht="51" x14ac:dyDescent="0.25">
      <c r="A7" s="31" t="s">
        <v>10</v>
      </c>
      <c r="B7" s="34" t="s">
        <v>11</v>
      </c>
      <c r="C7" s="31" t="s">
        <v>9</v>
      </c>
      <c r="D7" s="38">
        <v>33.06</v>
      </c>
      <c r="E7" s="38">
        <v>33.03</v>
      </c>
      <c r="F7" s="38">
        <v>33.04</v>
      </c>
    </row>
    <row r="8" spans="1:7" x14ac:dyDescent="0.25">
      <c r="A8" s="31" t="s">
        <v>12</v>
      </c>
      <c r="B8" s="34" t="s">
        <v>13</v>
      </c>
      <c r="C8" s="31" t="s">
        <v>14</v>
      </c>
      <c r="D8" s="38">
        <v>84.12</v>
      </c>
      <c r="E8" s="38">
        <v>63</v>
      </c>
      <c r="F8" s="38">
        <v>64.05</v>
      </c>
    </row>
    <row r="9" spans="1:7" x14ac:dyDescent="0.25">
      <c r="A9" s="31" t="s">
        <v>15</v>
      </c>
      <c r="B9" s="34" t="s">
        <v>16</v>
      </c>
      <c r="C9" s="31" t="s">
        <v>14</v>
      </c>
      <c r="D9" s="38">
        <v>79.88</v>
      </c>
      <c r="E9" s="38">
        <v>59.25</v>
      </c>
      <c r="F9" s="38">
        <v>60.121499999999997</v>
      </c>
    </row>
    <row r="10" spans="1:7" x14ac:dyDescent="0.25">
      <c r="A10" s="31" t="s">
        <v>17</v>
      </c>
      <c r="B10" s="34" t="s">
        <v>18</v>
      </c>
      <c r="C10" s="31" t="s">
        <v>19</v>
      </c>
      <c r="D10" s="38">
        <v>58.09</v>
      </c>
      <c r="E10" s="38">
        <v>64.358000000000004</v>
      </c>
      <c r="F10" s="38">
        <v>57.54</v>
      </c>
    </row>
    <row r="11" spans="1:7" x14ac:dyDescent="0.25">
      <c r="A11" s="31" t="s">
        <v>20</v>
      </c>
      <c r="B11" s="34" t="s">
        <v>21</v>
      </c>
      <c r="C11" s="31" t="s">
        <v>19</v>
      </c>
      <c r="D11" s="38">
        <f>D10</f>
        <v>58.09</v>
      </c>
      <c r="E11" s="38">
        <v>64.358000000000004</v>
      </c>
      <c r="F11" s="38">
        <v>57.54</v>
      </c>
    </row>
    <row r="12" spans="1:7" x14ac:dyDescent="0.25">
      <c r="A12" s="31" t="s">
        <v>22</v>
      </c>
      <c r="B12" s="34" t="s">
        <v>23</v>
      </c>
      <c r="C12" s="31" t="s">
        <v>24</v>
      </c>
      <c r="D12" s="38">
        <v>311.61326000000003</v>
      </c>
      <c r="E12" s="38">
        <f>E13+E14+E15</f>
        <v>374.9959732811032</v>
      </c>
      <c r="F12" s="38">
        <f>F13+F14+F15</f>
        <v>416.25922596018506</v>
      </c>
    </row>
    <row r="13" spans="1:7" x14ac:dyDescent="0.25">
      <c r="A13" s="31" t="s">
        <v>25</v>
      </c>
      <c r="B13" s="34" t="s">
        <v>26</v>
      </c>
      <c r="C13" s="31" t="s">
        <v>24</v>
      </c>
      <c r="D13" s="38">
        <v>135.37352000000001</v>
      </c>
      <c r="E13" s="38">
        <v>74.345770000000002</v>
      </c>
      <c r="F13" s="38">
        <f>103052.247547238/1000</f>
        <v>103.052247547238</v>
      </c>
    </row>
    <row r="14" spans="1:7" x14ac:dyDescent="0.25">
      <c r="A14" s="31" t="s">
        <v>27</v>
      </c>
      <c r="B14" s="34" t="s">
        <v>28</v>
      </c>
      <c r="C14" s="31" t="s">
        <v>24</v>
      </c>
      <c r="D14" s="38">
        <v>96.652389999999997</v>
      </c>
      <c r="E14" s="38">
        <v>231.9188</v>
      </c>
      <c r="F14" s="38">
        <f>241713.648024872/1000</f>
        <v>241.71364802487201</v>
      </c>
      <c r="G14" s="35"/>
    </row>
    <row r="15" spans="1:7" ht="25.5" x14ac:dyDescent="0.25">
      <c r="A15" s="31" t="s">
        <v>29</v>
      </c>
      <c r="B15" s="34" t="s">
        <v>30</v>
      </c>
      <c r="C15" s="31" t="s">
        <v>24</v>
      </c>
      <c r="D15" s="38">
        <v>79.587350000000001</v>
      </c>
      <c r="E15" s="38">
        <f>68731.4032811032/1000</f>
        <v>68.731403281103198</v>
      </c>
      <c r="F15" s="38">
        <f>71493.330388075/1000</f>
        <v>71.493330388075009</v>
      </c>
    </row>
    <row r="16" spans="1:7" x14ac:dyDescent="0.25">
      <c r="A16" s="31" t="s">
        <v>31</v>
      </c>
      <c r="B16" s="36" t="s">
        <v>32</v>
      </c>
      <c r="C16" s="31"/>
      <c r="D16" s="38">
        <f>D17+D19</f>
        <v>159.55059</v>
      </c>
      <c r="E16" s="38">
        <v>103.57463</v>
      </c>
      <c r="F16" s="38">
        <f>138398.385762891/1000</f>
        <v>138.398385762891</v>
      </c>
    </row>
    <row r="17" spans="1:6" x14ac:dyDescent="0.25">
      <c r="A17" s="37" t="s">
        <v>33</v>
      </c>
      <c r="B17" s="34" t="s">
        <v>34</v>
      </c>
      <c r="C17" s="31" t="s">
        <v>24</v>
      </c>
      <c r="D17" s="38">
        <v>130.24924999999999</v>
      </c>
      <c r="E17" s="38">
        <f>74276.5547991953/1000</f>
        <v>74.27655479919531</v>
      </c>
      <c r="F17" s="38">
        <f>102979.061064245/1000</f>
        <v>102.979061064245</v>
      </c>
    </row>
    <row r="18" spans="1:6" ht="25.5" x14ac:dyDescent="0.25">
      <c r="A18" s="37"/>
      <c r="B18" s="34" t="s">
        <v>35</v>
      </c>
      <c r="C18" s="31" t="s">
        <v>59</v>
      </c>
      <c r="D18" s="38">
        <v>317.2</v>
      </c>
      <c r="E18" s="38">
        <v>346.9</v>
      </c>
      <c r="F18" s="38">
        <v>343.87</v>
      </c>
    </row>
    <row r="19" spans="1:6" x14ac:dyDescent="0.25">
      <c r="A19" s="37" t="s">
        <v>37</v>
      </c>
      <c r="B19" s="34" t="s">
        <v>38</v>
      </c>
      <c r="C19" s="31" t="s">
        <v>24</v>
      </c>
      <c r="D19" s="38">
        <v>29.30134</v>
      </c>
      <c r="E19" s="38">
        <f>29298.077372267/1000</f>
        <v>29.298077372266999</v>
      </c>
      <c r="F19" s="38">
        <f>35419.3246986467/1000</f>
        <v>35.419324698646697</v>
      </c>
    </row>
    <row r="20" spans="1:6" ht="25.5" x14ac:dyDescent="0.25">
      <c r="A20" s="37"/>
      <c r="B20" s="34" t="s">
        <v>39</v>
      </c>
      <c r="C20" s="31" t="s">
        <v>60</v>
      </c>
      <c r="D20" s="38">
        <v>119.3</v>
      </c>
      <c r="E20" s="38">
        <v>126.3</v>
      </c>
      <c r="F20" s="38">
        <v>126.57</v>
      </c>
    </row>
    <row r="21" spans="1:6" ht="38.25" x14ac:dyDescent="0.25">
      <c r="A21" s="37"/>
      <c r="B21" s="34" t="s">
        <v>41</v>
      </c>
      <c r="C21" s="31"/>
      <c r="D21" s="38" t="s">
        <v>61</v>
      </c>
      <c r="E21" s="38" t="s">
        <v>62</v>
      </c>
      <c r="F21" s="38" t="s">
        <v>44</v>
      </c>
    </row>
    <row r="22" spans="1:6" x14ac:dyDescent="0.25">
      <c r="A22" s="31"/>
      <c r="B22" s="34" t="s">
        <v>43</v>
      </c>
      <c r="C22" s="31" t="s">
        <v>24</v>
      </c>
      <c r="D22" s="38" t="s">
        <v>44</v>
      </c>
      <c r="E22" s="38" t="s">
        <v>44</v>
      </c>
      <c r="F22" s="38" t="s">
        <v>44</v>
      </c>
    </row>
    <row r="23" spans="1:6" ht="25.5" x14ac:dyDescent="0.25">
      <c r="A23" s="31"/>
      <c r="B23" s="34" t="s">
        <v>45</v>
      </c>
      <c r="C23" s="31" t="s">
        <v>46</v>
      </c>
      <c r="D23" s="38" t="s">
        <v>44</v>
      </c>
      <c r="E23" s="38" t="s">
        <v>44</v>
      </c>
      <c r="F23" s="38" t="s">
        <v>44</v>
      </c>
    </row>
    <row r="24" spans="1:6" ht="38.25" x14ac:dyDescent="0.25">
      <c r="A24" s="31"/>
      <c r="B24" s="34" t="s">
        <v>47</v>
      </c>
      <c r="C24" s="31"/>
      <c r="D24" s="39" t="s">
        <v>48</v>
      </c>
      <c r="E24" s="40"/>
      <c r="F24" s="41"/>
    </row>
    <row r="25" spans="1:6" x14ac:dyDescent="0.25">
      <c r="A25" s="42"/>
    </row>
  </sheetData>
  <mergeCells count="3">
    <mergeCell ref="A17:A18"/>
    <mergeCell ref="A19:A21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Вельская ГТ-ТЭЦ НЦЗ</vt:lpstr>
      <vt:lpstr>Лужская ГТ-ТЭЦ</vt:lpstr>
      <vt:lpstr>Барнаульская ГТ-ТЭЦ</vt:lpstr>
      <vt:lpstr>Мичуринская ГТ-ТЭЦ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 Ольга Петровна</dc:creator>
  <cp:lastModifiedBy>Соколова Татьяна Евгеньевна</cp:lastModifiedBy>
  <dcterms:created xsi:type="dcterms:W3CDTF">2019-05-17T12:10:16Z</dcterms:created>
  <dcterms:modified xsi:type="dcterms:W3CDTF">2019-05-20T08:36:26Z</dcterms:modified>
</cp:coreProperties>
</file>