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4" activeTab="2"/>
  </bookViews>
  <sheets>
    <sheet name="2021" sheetId="1" r:id="rId1"/>
    <sheet name="2022" sheetId="2" r:id="rId2"/>
    <sheet name="2023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<sst xmlns="http://schemas.openxmlformats.org/spreadsheetml/2006/main" count="93" uniqueCount="33">
  <si>
    <t xml:space="preserve">Расход электроэнергии </t>
  </si>
  <si>
    <t>№ пп</t>
  </si>
  <si>
    <t>на собственные нужды</t>
  </si>
  <si>
    <t>на выработку электрической энергии</t>
  </si>
  <si>
    <t>на выработку        тепловой                    энергии</t>
  </si>
  <si>
    <t>Наименование,                              реквизиты,                                                         тип станции</t>
  </si>
  <si>
    <t>на собственные и хозяйственные нужды  генерирующего оборудования</t>
  </si>
  <si>
    <t>Расход электроэнергии,тыс.кВтч</t>
  </si>
  <si>
    <t>АО "ГТ Энерго"- всего:</t>
  </si>
  <si>
    <t>Барнаульская</t>
  </si>
  <si>
    <t>Вельская</t>
  </si>
  <si>
    <t>Всеволожская</t>
  </si>
  <si>
    <t>Екатеринбургская</t>
  </si>
  <si>
    <t>Касимовская</t>
  </si>
  <si>
    <t>Крымская</t>
  </si>
  <si>
    <t>Лужская</t>
  </si>
  <si>
    <t>Магнитогорская</t>
  </si>
  <si>
    <t>Мичуринская</t>
  </si>
  <si>
    <t>Новочеркасская</t>
  </si>
  <si>
    <t>Орловская</t>
  </si>
  <si>
    <t>Режевская</t>
  </si>
  <si>
    <t>Саранская</t>
  </si>
  <si>
    <t>Сасовская</t>
  </si>
  <si>
    <t>Тамбовская</t>
  </si>
  <si>
    <t>Щелковская</t>
  </si>
  <si>
    <t>Элистинская</t>
  </si>
  <si>
    <t>при выработке электрической и тепловой энергии в 2021 году.</t>
  </si>
  <si>
    <t>Ревдинская</t>
  </si>
  <si>
    <t>на хозяйственные  нужды и потери в сети</t>
  </si>
  <si>
    <t>Начальник ПЭУ</t>
  </si>
  <si>
    <t xml:space="preserve"> И.М.Бугаева</t>
  </si>
  <si>
    <t>при выработке электрической и тепловой энергии в 2022 году</t>
  </si>
  <si>
    <t>при выработке электрической и тепловой энергии в 2023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</si>
</sst>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right"/>
    </xf>
    <xf numFmtId="43" fontId="0" fillId="0" borderId="0" xfId="58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28</xdr:row>
      <xdr:rowOff>19050</xdr:rowOff>
    </xdr:from>
    <xdr:to>
      <xdr:col>3</xdr:col>
      <xdr:colOff>485775</xdr:colOff>
      <xdr:row>30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267450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28</xdr:row>
      <xdr:rowOff>19050</xdr:rowOff>
    </xdr:from>
    <xdr:to>
      <xdr:col>3</xdr:col>
      <xdr:colOff>485775</xdr:colOff>
      <xdr:row>30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267450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28</xdr:row>
      <xdr:rowOff>19050</xdr:rowOff>
    </xdr:from>
    <xdr:to>
      <xdr:col>3</xdr:col>
      <xdr:colOff>485775</xdr:colOff>
      <xdr:row>30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267450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140625" style="0" customWidth="1"/>
    <col min="2" max="2" width="33.8515625" style="0" customWidth="1"/>
    <col min="3" max="3" width="20.421875" style="0" customWidth="1"/>
    <col min="4" max="4" width="23.57421875" style="0" customWidth="1"/>
    <col min="5" max="5" width="19.57421875" style="0" customWidth="1"/>
  </cols>
  <sheetData>
    <row r="2" spans="2:5" ht="15">
      <c r="B2" s="7" t="s">
        <v>0</v>
      </c>
      <c r="C2" s="7"/>
      <c r="D2" s="7"/>
      <c r="E2" s="7"/>
    </row>
    <row r="3" spans="2:5" ht="15">
      <c r="B3" s="7" t="s">
        <v>6</v>
      </c>
      <c r="C3" s="7"/>
      <c r="D3" s="7"/>
      <c r="E3" s="7"/>
    </row>
    <row r="4" spans="2:5" ht="15">
      <c r="B4" s="7" t="s">
        <v>26</v>
      </c>
      <c r="C4" s="7"/>
      <c r="D4" s="7"/>
      <c r="E4" s="7"/>
    </row>
    <row r="6" spans="1:5" ht="30" customHeight="1">
      <c r="A6" s="8" t="s">
        <v>1</v>
      </c>
      <c r="B6" s="16" t="s">
        <v>5</v>
      </c>
      <c r="C6" s="11" t="s">
        <v>7</v>
      </c>
      <c r="D6" s="12"/>
      <c r="E6" s="13"/>
    </row>
    <row r="7" spans="1:5" ht="30" customHeight="1">
      <c r="A7" s="9"/>
      <c r="B7" s="17"/>
      <c r="C7" s="11" t="s">
        <v>2</v>
      </c>
      <c r="D7" s="12"/>
      <c r="E7" s="14" t="s">
        <v>28</v>
      </c>
    </row>
    <row r="8" spans="1:5" ht="45">
      <c r="A8" s="10"/>
      <c r="B8" s="18"/>
      <c r="C8" s="1" t="s">
        <v>3</v>
      </c>
      <c r="D8" s="1" t="s">
        <v>4</v>
      </c>
      <c r="E8" s="15"/>
    </row>
    <row r="9" spans="1:6" ht="27" customHeight="1">
      <c r="A9" s="2">
        <v>1</v>
      </c>
      <c r="B9" s="2" t="s">
        <v>9</v>
      </c>
      <c r="C9" s="3">
        <v>173.66</v>
      </c>
      <c r="D9" s="3">
        <v>0</v>
      </c>
      <c r="E9" s="3">
        <v>1411.46</v>
      </c>
      <c r="F9" s="4"/>
    </row>
    <row r="10" spans="1:6" ht="15">
      <c r="A10" s="2">
        <v>2</v>
      </c>
      <c r="B10" s="2" t="s">
        <v>10</v>
      </c>
      <c r="C10" s="3">
        <v>1039.41</v>
      </c>
      <c r="D10" s="3">
        <v>1453.46</v>
      </c>
      <c r="E10" s="3">
        <v>3555.65</v>
      </c>
      <c r="F10" s="4"/>
    </row>
    <row r="11" spans="1:6" ht="15">
      <c r="A11" s="2">
        <v>3</v>
      </c>
      <c r="B11" s="2" t="s">
        <v>11</v>
      </c>
      <c r="C11" s="3">
        <v>981.12</v>
      </c>
      <c r="D11" s="3">
        <v>0</v>
      </c>
      <c r="E11" s="3">
        <v>2284.64</v>
      </c>
      <c r="F11" s="4"/>
    </row>
    <row r="12" spans="1:6" ht="15">
      <c r="A12" s="2">
        <v>4</v>
      </c>
      <c r="B12" s="2" t="s">
        <v>12</v>
      </c>
      <c r="C12" s="3">
        <v>1532.48</v>
      </c>
      <c r="D12" s="3">
        <v>1120.83</v>
      </c>
      <c r="E12" s="3">
        <v>2023.66</v>
      </c>
      <c r="F12" s="4"/>
    </row>
    <row r="13" spans="1:6" ht="15">
      <c r="A13" s="2">
        <v>5</v>
      </c>
      <c r="B13" s="2" t="s">
        <v>13</v>
      </c>
      <c r="C13" s="3">
        <v>1327.3</v>
      </c>
      <c r="D13" s="3">
        <v>0</v>
      </c>
      <c r="E13" s="3">
        <v>3308.21</v>
      </c>
      <c r="F13" s="4"/>
    </row>
    <row r="14" spans="1:6" ht="15">
      <c r="A14" s="2">
        <v>6</v>
      </c>
      <c r="B14" s="2" t="s">
        <v>14</v>
      </c>
      <c r="C14" s="3">
        <v>999.21</v>
      </c>
      <c r="D14" s="3">
        <v>0</v>
      </c>
      <c r="E14" s="3">
        <v>2067.9</v>
      </c>
      <c r="F14" s="4"/>
    </row>
    <row r="15" spans="1:6" ht="15">
      <c r="A15" s="2">
        <v>7</v>
      </c>
      <c r="B15" s="2" t="s">
        <v>15</v>
      </c>
      <c r="C15" s="3">
        <v>381.6</v>
      </c>
      <c r="D15" s="3">
        <v>0</v>
      </c>
      <c r="E15" s="3">
        <v>1737.28</v>
      </c>
      <c r="F15" s="4"/>
    </row>
    <row r="16" spans="1:6" ht="15">
      <c r="A16" s="2">
        <v>8</v>
      </c>
      <c r="B16" s="2" t="s">
        <v>16</v>
      </c>
      <c r="C16" s="3">
        <v>1092.32</v>
      </c>
      <c r="D16" s="3">
        <v>0</v>
      </c>
      <c r="E16" s="3">
        <v>2043.35</v>
      </c>
      <c r="F16" s="4"/>
    </row>
    <row r="17" spans="1:6" ht="15">
      <c r="A17" s="2">
        <v>9</v>
      </c>
      <c r="B17" s="2" t="s">
        <v>17</v>
      </c>
      <c r="C17" s="3">
        <v>1058.93</v>
      </c>
      <c r="D17" s="3">
        <v>1539.96</v>
      </c>
      <c r="E17" s="3">
        <v>2161.11</v>
      </c>
      <c r="F17" s="4"/>
    </row>
    <row r="18" spans="1:6" ht="15">
      <c r="A18" s="2">
        <v>10</v>
      </c>
      <c r="B18" s="2" t="s">
        <v>18</v>
      </c>
      <c r="C18" s="3">
        <v>1617.46</v>
      </c>
      <c r="D18" s="3">
        <v>1165.82</v>
      </c>
      <c r="E18" s="3">
        <v>3513.3</v>
      </c>
      <c r="F18" s="4"/>
    </row>
    <row r="19" spans="1:6" ht="15">
      <c r="A19" s="2">
        <v>11</v>
      </c>
      <c r="B19" s="2" t="s">
        <v>19</v>
      </c>
      <c r="C19" s="3">
        <v>1069.92</v>
      </c>
      <c r="D19" s="3">
        <v>1399.64</v>
      </c>
      <c r="E19" s="3">
        <v>783.12</v>
      </c>
      <c r="F19" s="4"/>
    </row>
    <row r="20" spans="1:6" ht="15">
      <c r="A20" s="2">
        <v>12</v>
      </c>
      <c r="B20" s="2" t="s">
        <v>20</v>
      </c>
      <c r="C20" s="3">
        <v>1806.1</v>
      </c>
      <c r="D20" s="3">
        <v>2205.77</v>
      </c>
      <c r="E20" s="3">
        <v>2142.87</v>
      </c>
      <c r="F20" s="4"/>
    </row>
    <row r="21" spans="1:6" ht="15">
      <c r="A21" s="2">
        <v>13</v>
      </c>
      <c r="B21" s="2" t="s">
        <v>27</v>
      </c>
      <c r="C21" s="3">
        <v>2841.2</v>
      </c>
      <c r="D21" s="3">
        <v>2627.91</v>
      </c>
      <c r="E21" s="3">
        <v>2661.15</v>
      </c>
      <c r="F21" s="4"/>
    </row>
    <row r="22" spans="1:6" ht="15">
      <c r="A22" s="2">
        <v>14</v>
      </c>
      <c r="B22" s="2" t="s">
        <v>21</v>
      </c>
      <c r="C22" s="3">
        <v>984.44</v>
      </c>
      <c r="D22" s="3">
        <v>631.3</v>
      </c>
      <c r="E22" s="3">
        <v>376.65</v>
      </c>
      <c r="F22" s="4"/>
    </row>
    <row r="23" spans="1:6" ht="15">
      <c r="A23" s="2">
        <v>15</v>
      </c>
      <c r="B23" s="2" t="s">
        <v>22</v>
      </c>
      <c r="C23" s="3">
        <v>1462.06</v>
      </c>
      <c r="D23" s="3">
        <v>3481.28</v>
      </c>
      <c r="E23" s="3">
        <v>3014.67</v>
      </c>
      <c r="F23" s="4"/>
    </row>
    <row r="24" spans="1:6" ht="15">
      <c r="A24" s="2">
        <v>16</v>
      </c>
      <c r="B24" s="2" t="s">
        <v>23</v>
      </c>
      <c r="C24" s="3">
        <v>1576.64</v>
      </c>
      <c r="D24" s="3">
        <v>3771.2</v>
      </c>
      <c r="E24" s="3">
        <v>5169.5</v>
      </c>
      <c r="F24" s="4"/>
    </row>
    <row r="25" spans="1:6" ht="15">
      <c r="A25" s="2">
        <v>17</v>
      </c>
      <c r="B25" s="2" t="s">
        <v>24</v>
      </c>
      <c r="C25" s="3">
        <v>1644.51</v>
      </c>
      <c r="D25" s="3">
        <v>2847.06</v>
      </c>
      <c r="E25" s="3">
        <v>3443.66</v>
      </c>
      <c r="F25" s="4"/>
    </row>
    <row r="26" spans="1:6" ht="15">
      <c r="A26" s="2">
        <v>18</v>
      </c>
      <c r="B26" s="2" t="s">
        <v>25</v>
      </c>
      <c r="C26" s="3">
        <v>1252.02</v>
      </c>
      <c r="D26" s="3">
        <v>1897.33</v>
      </c>
      <c r="E26" s="3">
        <v>2827.64</v>
      </c>
      <c r="F26" s="4"/>
    </row>
    <row r="27" spans="1:6" ht="15">
      <c r="A27" s="2"/>
      <c r="B27" s="2" t="s">
        <v>8</v>
      </c>
      <c r="C27" s="3">
        <f>SUM(C9:C26)</f>
        <v>22840.38</v>
      </c>
      <c r="D27" s="3">
        <f>SUM(D9:D26)</f>
        <v>24141.559999999998</v>
      </c>
      <c r="E27" s="3">
        <f>SUM(E9:E26)</f>
        <v>44525.81999999999</v>
      </c>
      <c r="F27" s="4"/>
    </row>
    <row r="28" spans="3:6" ht="15">
      <c r="C28" s="4"/>
      <c r="D28" s="4"/>
      <c r="E28" s="4"/>
      <c r="F28" s="4"/>
    </row>
    <row r="29" spans="2:6" ht="15">
      <c r="B29" s="5" t="s">
        <v>29</v>
      </c>
      <c r="C29" s="4"/>
      <c r="D29" s="6" t="s">
        <v>30</v>
      </c>
      <c r="E29" s="4"/>
      <c r="F29" s="4"/>
    </row>
    <row r="30" spans="3:6" ht="15">
      <c r="C30" s="4"/>
      <c r="D30" s="4"/>
      <c r="E30" s="4"/>
      <c r="F30" s="4"/>
    </row>
  </sheetData>
  <sheetProtection/>
  <mergeCells count="8">
    <mergeCell ref="B2:E2"/>
    <mergeCell ref="A6:A8"/>
    <mergeCell ref="C6:E6"/>
    <mergeCell ref="C7:D7"/>
    <mergeCell ref="E7:E8"/>
    <mergeCell ref="B6:B8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140625" style="0" customWidth="1"/>
    <col min="2" max="2" width="33.8515625" style="0" customWidth="1"/>
    <col min="3" max="3" width="20.421875" style="0" customWidth="1"/>
    <col min="4" max="4" width="23.57421875" style="0" customWidth="1"/>
    <col min="5" max="5" width="19.57421875" style="0" customWidth="1"/>
  </cols>
  <sheetData>
    <row r="2" spans="2:5" ht="15">
      <c r="B2" s="7" t="s">
        <v>0</v>
      </c>
      <c r="C2" s="7"/>
      <c r="D2" s="7"/>
      <c r="E2" s="7"/>
    </row>
    <row r="3" spans="2:5" ht="15">
      <c r="B3" s="7" t="s">
        <v>6</v>
      </c>
      <c r="C3" s="7"/>
      <c r="D3" s="7"/>
      <c r="E3" s="7"/>
    </row>
    <row r="4" spans="2:5" ht="15">
      <c r="B4" s="7" t="s">
        <v>31</v>
      </c>
      <c r="C4" s="7"/>
      <c r="D4" s="7"/>
      <c r="E4" s="7"/>
    </row>
    <row r="6" spans="1:5" ht="30" customHeight="1">
      <c r="A6" s="8" t="s">
        <v>1</v>
      </c>
      <c r="B6" s="16" t="s">
        <v>5</v>
      </c>
      <c r="C6" s="11" t="s">
        <v>7</v>
      </c>
      <c r="D6" s="12"/>
      <c r="E6" s="13"/>
    </row>
    <row r="7" spans="1:5" ht="30" customHeight="1">
      <c r="A7" s="9"/>
      <c r="B7" s="17"/>
      <c r="C7" s="11" t="s">
        <v>2</v>
      </c>
      <c r="D7" s="12"/>
      <c r="E7" s="14" t="s">
        <v>28</v>
      </c>
    </row>
    <row r="8" spans="1:5" ht="45">
      <c r="A8" s="10"/>
      <c r="B8" s="18"/>
      <c r="C8" s="1" t="s">
        <v>3</v>
      </c>
      <c r="D8" s="1" t="s">
        <v>4</v>
      </c>
      <c r="E8" s="15"/>
    </row>
    <row r="9" spans="1:6" ht="27" customHeight="1">
      <c r="A9" s="2">
        <v>1</v>
      </c>
      <c r="B9" s="2" t="s">
        <v>9</v>
      </c>
      <c r="C9" s="3">
        <v>504.911</v>
      </c>
      <c r="D9" s="3"/>
      <c r="E9" s="3">
        <f>1570.666-C9</f>
        <v>1065.7549999999999</v>
      </c>
      <c r="F9" s="4"/>
    </row>
    <row r="10" spans="1:6" ht="15">
      <c r="A10" s="2">
        <v>2</v>
      </c>
      <c r="B10" s="2" t="s">
        <v>10</v>
      </c>
      <c r="C10" s="3">
        <v>1002.27</v>
      </c>
      <c r="D10" s="3">
        <v>1439.17</v>
      </c>
      <c r="E10" s="3">
        <f>5873.815-C10-D10</f>
        <v>3432.375</v>
      </c>
      <c r="F10" s="4"/>
    </row>
    <row r="11" spans="1:6" ht="15">
      <c r="A11" s="2">
        <v>3</v>
      </c>
      <c r="B11" s="2" t="s">
        <v>11</v>
      </c>
      <c r="C11" s="3">
        <v>972.747</v>
      </c>
      <c r="D11" s="3"/>
      <c r="E11" s="3">
        <f>3505.202-C11</f>
        <v>2532.4550000000004</v>
      </c>
      <c r="F11" s="4"/>
    </row>
    <row r="12" spans="1:6" ht="15">
      <c r="A12" s="2">
        <v>4</v>
      </c>
      <c r="B12" s="2" t="s">
        <v>12</v>
      </c>
      <c r="C12" s="3">
        <v>1321.75</v>
      </c>
      <c r="D12" s="3">
        <v>1379.567</v>
      </c>
      <c r="E12" s="3">
        <f>6418.062-C12-D12</f>
        <v>3716.745</v>
      </c>
      <c r="F12" s="4"/>
    </row>
    <row r="13" spans="1:6" ht="15">
      <c r="A13" s="2">
        <v>5</v>
      </c>
      <c r="B13" s="2" t="s">
        <v>13</v>
      </c>
      <c r="C13" s="3">
        <v>1353.852</v>
      </c>
      <c r="D13" s="3"/>
      <c r="E13" s="3">
        <f>4660.546-C13</f>
        <v>3306.6940000000004</v>
      </c>
      <c r="F13" s="4"/>
    </row>
    <row r="14" spans="1:6" ht="15">
      <c r="A14" s="2">
        <v>6</v>
      </c>
      <c r="B14" s="2" t="s">
        <v>14</v>
      </c>
      <c r="C14" s="3">
        <v>905.01</v>
      </c>
      <c r="D14" s="3"/>
      <c r="E14" s="3">
        <f>2841.614-C14</f>
        <v>1936.604</v>
      </c>
      <c r="F14" s="4"/>
    </row>
    <row r="15" spans="1:6" ht="15">
      <c r="A15" s="2">
        <v>7</v>
      </c>
      <c r="B15" s="2" t="s">
        <v>15</v>
      </c>
      <c r="C15" s="3">
        <v>1645.886</v>
      </c>
      <c r="D15" s="3"/>
      <c r="E15" s="3">
        <f>4191.547-C15</f>
        <v>2545.6609999999996</v>
      </c>
      <c r="F15" s="4"/>
    </row>
    <row r="16" spans="1:6" ht="15">
      <c r="A16" s="2">
        <v>8</v>
      </c>
      <c r="B16" s="2" t="s">
        <v>16</v>
      </c>
      <c r="C16" s="3">
        <v>1046.558</v>
      </c>
      <c r="D16" s="3"/>
      <c r="E16" s="3">
        <f>3137.085-C16</f>
        <v>2090.527</v>
      </c>
      <c r="F16" s="4"/>
    </row>
    <row r="17" spans="1:6" ht="15">
      <c r="A17" s="2">
        <v>9</v>
      </c>
      <c r="B17" s="2" t="s">
        <v>17</v>
      </c>
      <c r="C17" s="3">
        <v>1932.389</v>
      </c>
      <c r="D17" s="3">
        <v>1514.775</v>
      </c>
      <c r="E17" s="3">
        <f>6796.115-C17-D17</f>
        <v>3348.9509999999996</v>
      </c>
      <c r="F17" s="4"/>
    </row>
    <row r="18" spans="1:6" ht="15">
      <c r="A18" s="2">
        <v>10</v>
      </c>
      <c r="B18" s="2" t="s">
        <v>18</v>
      </c>
      <c r="C18" s="3">
        <v>1631.554</v>
      </c>
      <c r="D18" s="3">
        <v>1304.424</v>
      </c>
      <c r="E18" s="3">
        <f>6994.615-C18-D18</f>
        <v>4058.6369999999997</v>
      </c>
      <c r="F18" s="4"/>
    </row>
    <row r="19" spans="1:6" ht="15">
      <c r="A19" s="2">
        <v>11</v>
      </c>
      <c r="B19" s="2" t="s">
        <v>19</v>
      </c>
      <c r="C19" s="3">
        <v>985.567</v>
      </c>
      <c r="D19" s="3">
        <v>1441.931</v>
      </c>
      <c r="E19" s="3">
        <f>3368.236-C19-D19</f>
        <v>940.7379999999998</v>
      </c>
      <c r="F19" s="4"/>
    </row>
    <row r="20" spans="1:6" ht="15">
      <c r="A20" s="2">
        <v>12</v>
      </c>
      <c r="B20" s="2" t="s">
        <v>20</v>
      </c>
      <c r="C20" s="3">
        <v>1761.458</v>
      </c>
      <c r="D20" s="3">
        <v>2278.994</v>
      </c>
      <c r="E20" s="3">
        <f>5921.976-C20-D20</f>
        <v>1881.524</v>
      </c>
      <c r="F20" s="4"/>
    </row>
    <row r="21" spans="1:6" ht="15">
      <c r="A21" s="2">
        <v>13</v>
      </c>
      <c r="B21" s="2" t="s">
        <v>27</v>
      </c>
      <c r="C21" s="3">
        <v>3136.46</v>
      </c>
      <c r="D21" s="3">
        <v>2377.44</v>
      </c>
      <c r="E21" s="3">
        <f>7824.518-C21-D21</f>
        <v>2310.618</v>
      </c>
      <c r="F21" s="4"/>
    </row>
    <row r="22" spans="1:6" ht="15">
      <c r="A22" s="2">
        <v>14</v>
      </c>
      <c r="B22" s="2" t="s">
        <v>21</v>
      </c>
      <c r="C22" s="3">
        <v>934.496</v>
      </c>
      <c r="D22" s="3">
        <v>590.27</v>
      </c>
      <c r="E22" s="3">
        <f>2017.268-C22-D22</f>
        <v>492.50199999999995</v>
      </c>
      <c r="F22" s="4"/>
    </row>
    <row r="23" spans="1:6" ht="15">
      <c r="A23" s="2">
        <v>15</v>
      </c>
      <c r="B23" s="2" t="s">
        <v>22</v>
      </c>
      <c r="C23" s="3">
        <v>1648.115</v>
      </c>
      <c r="D23" s="3">
        <v>3381.762</v>
      </c>
      <c r="E23" s="3">
        <f>8012.616-C23-D23</f>
        <v>2982.739</v>
      </c>
      <c r="F23" s="4"/>
    </row>
    <row r="24" spans="1:6" ht="15">
      <c r="A24" s="2">
        <v>16</v>
      </c>
      <c r="B24" s="2" t="s">
        <v>23</v>
      </c>
      <c r="C24" s="3">
        <v>1519.303</v>
      </c>
      <c r="D24" s="3">
        <v>3406.592</v>
      </c>
      <c r="E24" s="3">
        <f>10202.078-C24-D24</f>
        <v>5276.182999999999</v>
      </c>
      <c r="F24" s="4"/>
    </row>
    <row r="25" spans="1:6" ht="15">
      <c r="A25" s="2">
        <v>17</v>
      </c>
      <c r="B25" s="2" t="s">
        <v>24</v>
      </c>
      <c r="C25" s="3">
        <v>1675.77</v>
      </c>
      <c r="D25" s="3">
        <v>3748.44</v>
      </c>
      <c r="E25" s="3">
        <f>8735.199-C25-D25</f>
        <v>3310.989</v>
      </c>
      <c r="F25" s="4"/>
    </row>
    <row r="26" spans="1:6" ht="15">
      <c r="A26" s="2">
        <v>18</v>
      </c>
      <c r="B26" s="2" t="s">
        <v>25</v>
      </c>
      <c r="C26" s="3">
        <v>1397.331</v>
      </c>
      <c r="D26" s="3">
        <v>1161</v>
      </c>
      <c r="E26" s="3">
        <f>4897.995-C26-D26</f>
        <v>2339.6639999999998</v>
      </c>
      <c r="F26" s="4"/>
    </row>
    <row r="27" spans="1:6" ht="15">
      <c r="A27" s="2"/>
      <c r="B27" s="2" t="s">
        <v>8</v>
      </c>
      <c r="C27" s="3">
        <f>SUM(C9:C26)</f>
        <v>25375.427</v>
      </c>
      <c r="D27" s="3">
        <f>SUM(D9:D26)</f>
        <v>24024.365</v>
      </c>
      <c r="E27" s="3">
        <f>SUM(E9:E26)</f>
        <v>47569.361</v>
      </c>
      <c r="F27" s="4"/>
    </row>
    <row r="28" spans="3:6" ht="15">
      <c r="C28" s="4"/>
      <c r="D28" s="4"/>
      <c r="E28" s="4"/>
      <c r="F28" s="4"/>
    </row>
    <row r="29" spans="2:6" ht="15">
      <c r="B29" s="5" t="s">
        <v>29</v>
      </c>
      <c r="C29" s="4"/>
      <c r="D29" s="6" t="s">
        <v>30</v>
      </c>
      <c r="E29" s="4"/>
      <c r="F29" s="4"/>
    </row>
    <row r="30" spans="3:6" ht="15">
      <c r="C30" s="4"/>
      <c r="D30" s="4"/>
      <c r="E30" s="4"/>
      <c r="F30" s="4"/>
    </row>
  </sheetData>
  <sheetProtection/>
  <mergeCells count="8">
    <mergeCell ref="B2:E2"/>
    <mergeCell ref="B3:E3"/>
    <mergeCell ref="B4:E4"/>
    <mergeCell ref="A6:A8"/>
    <mergeCell ref="B6:B8"/>
    <mergeCell ref="C6:E6"/>
    <mergeCell ref="C7:D7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4">
      <selection activeCell="F30" sqref="F30"/>
    </sheetView>
  </sheetViews>
  <sheetFormatPr defaultColWidth="9.140625" defaultRowHeight="15"/>
  <cols>
    <col min="1" max="1" width="5.140625" style="0" customWidth="1"/>
    <col min="2" max="2" width="33.8515625" style="0" customWidth="1"/>
    <col min="3" max="3" width="20.421875" style="0" customWidth="1"/>
    <col min="4" max="4" width="23.57421875" style="0" customWidth="1"/>
    <col min="5" max="5" width="19.57421875" style="0" customWidth="1"/>
    <col min="7" max="7" width="12.57421875" style="0" customWidth="1"/>
  </cols>
  <sheetData>
    <row r="2" spans="2:5" ht="15">
      <c r="B2" s="7" t="s">
        <v>0</v>
      </c>
      <c r="C2" s="7"/>
      <c r="D2" s="7"/>
      <c r="E2" s="7"/>
    </row>
    <row r="3" spans="2:5" ht="15">
      <c r="B3" s="7" t="s">
        <v>6</v>
      </c>
      <c r="C3" s="7"/>
      <c r="D3" s="7"/>
      <c r="E3" s="7"/>
    </row>
    <row r="4" spans="2:5" ht="15">
      <c r="B4" s="7" t="s">
        <v>32</v>
      </c>
      <c r="C4" s="7"/>
      <c r="D4" s="7"/>
      <c r="E4" s="7"/>
    </row>
    <row r="6" spans="1:5" ht="30" customHeight="1">
      <c r="A6" s="8" t="s">
        <v>1</v>
      </c>
      <c r="B6" s="16" t="s">
        <v>5</v>
      </c>
      <c r="C6" s="11" t="s">
        <v>7</v>
      </c>
      <c r="D6" s="12"/>
      <c r="E6" s="13"/>
    </row>
    <row r="7" spans="1:5" ht="30" customHeight="1">
      <c r="A7" s="9"/>
      <c r="B7" s="17"/>
      <c r="C7" s="11" t="s">
        <v>2</v>
      </c>
      <c r="D7" s="12"/>
      <c r="E7" s="14" t="s">
        <v>28</v>
      </c>
    </row>
    <row r="8" spans="1:5" ht="45">
      <c r="A8" s="10"/>
      <c r="B8" s="18"/>
      <c r="C8" s="1" t="s">
        <v>3</v>
      </c>
      <c r="D8" s="1" t="s">
        <v>4</v>
      </c>
      <c r="E8" s="15"/>
    </row>
    <row r="9" spans="1:7" ht="27" customHeight="1">
      <c r="A9" s="2">
        <v>1</v>
      </c>
      <c r="B9" s="2" t="s">
        <v>9</v>
      </c>
      <c r="C9" s="3">
        <v>615.048682</v>
      </c>
      <c r="D9" s="3"/>
      <c r="E9" s="3">
        <v>1177.545318</v>
      </c>
      <c r="F9" s="4"/>
      <c r="G9" s="19"/>
    </row>
    <row r="10" spans="1:7" ht="15">
      <c r="A10" s="2">
        <v>2</v>
      </c>
      <c r="B10" s="2" t="s">
        <v>10</v>
      </c>
      <c r="C10" s="3">
        <v>894.5217975</v>
      </c>
      <c r="D10" s="3">
        <v>1361.7682</v>
      </c>
      <c r="E10" s="3">
        <v>3286.2650025000003</v>
      </c>
      <c r="F10" s="4"/>
      <c r="G10" s="19"/>
    </row>
    <row r="11" spans="1:7" ht="15">
      <c r="A11" s="2">
        <v>3</v>
      </c>
      <c r="B11" s="2" t="s">
        <v>11</v>
      </c>
      <c r="C11" s="3">
        <v>874.6094929999999</v>
      </c>
      <c r="D11" s="3"/>
      <c r="E11" s="3">
        <v>2473.76</v>
      </c>
      <c r="F11" s="4"/>
      <c r="G11" s="19"/>
    </row>
    <row r="12" spans="1:7" ht="15">
      <c r="A12" s="2">
        <v>4</v>
      </c>
      <c r="B12" s="2" t="s">
        <v>12</v>
      </c>
      <c r="C12" s="3">
        <v>1360.7096606</v>
      </c>
      <c r="D12" s="3">
        <v>1718.737</v>
      </c>
      <c r="E12" s="3">
        <v>3256.56</v>
      </c>
      <c r="F12" s="4"/>
      <c r="G12" s="19"/>
    </row>
    <row r="13" spans="1:7" ht="15">
      <c r="A13" s="2">
        <v>5</v>
      </c>
      <c r="B13" s="2" t="s">
        <v>13</v>
      </c>
      <c r="C13" s="3">
        <v>1324.673888</v>
      </c>
      <c r="D13" s="3"/>
      <c r="E13" s="3">
        <v>3297.065</v>
      </c>
      <c r="F13" s="4"/>
      <c r="G13" s="19"/>
    </row>
    <row r="14" spans="1:7" ht="15">
      <c r="A14" s="2">
        <v>6</v>
      </c>
      <c r="B14" s="2" t="s">
        <v>14</v>
      </c>
      <c r="C14" s="3">
        <v>1015.8784509999999</v>
      </c>
      <c r="D14" s="3"/>
      <c r="E14" s="3">
        <v>1927.48</v>
      </c>
      <c r="F14" s="4"/>
      <c r="G14" s="19"/>
    </row>
    <row r="15" spans="1:7" ht="15">
      <c r="A15" s="2">
        <v>7</v>
      </c>
      <c r="B15" s="2" t="s">
        <v>15</v>
      </c>
      <c r="C15" s="3">
        <v>916.3173509999999</v>
      </c>
      <c r="D15" s="3"/>
      <c r="E15" s="3">
        <v>1575.16</v>
      </c>
      <c r="F15" s="4"/>
      <c r="G15" s="19"/>
    </row>
    <row r="16" spans="1:7" ht="15">
      <c r="A16" s="2">
        <v>8</v>
      </c>
      <c r="B16" s="2" t="s">
        <v>16</v>
      </c>
      <c r="C16" s="3">
        <v>942.46652</v>
      </c>
      <c r="D16" s="3"/>
      <c r="E16" s="3">
        <v>1908.352</v>
      </c>
      <c r="F16" s="4"/>
      <c r="G16" s="19"/>
    </row>
    <row r="17" spans="1:7" ht="15">
      <c r="A17" s="2">
        <v>9</v>
      </c>
      <c r="B17" s="2" t="s">
        <v>17</v>
      </c>
      <c r="C17" s="3">
        <v>2002.1032058</v>
      </c>
      <c r="D17" s="3">
        <v>1397.42</v>
      </c>
      <c r="E17" s="3">
        <v>3499.7817941999997</v>
      </c>
      <c r="F17" s="4"/>
      <c r="G17" s="19"/>
    </row>
    <row r="18" spans="1:7" ht="15">
      <c r="A18" s="2">
        <v>10</v>
      </c>
      <c r="B18" s="2" t="s">
        <v>18</v>
      </c>
      <c r="C18" s="3">
        <v>1935.72059435</v>
      </c>
      <c r="D18" s="3">
        <v>1360.8996964860676</v>
      </c>
      <c r="E18" s="3">
        <v>4298.38</v>
      </c>
      <c r="F18" s="4"/>
      <c r="G18" s="19"/>
    </row>
    <row r="19" spans="1:7" ht="15">
      <c r="A19" s="2">
        <v>11</v>
      </c>
      <c r="B19" s="2" t="s">
        <v>19</v>
      </c>
      <c r="C19" s="3">
        <v>1011.8755238000001</v>
      </c>
      <c r="D19" s="3">
        <v>1166.118</v>
      </c>
      <c r="E19" s="3">
        <v>854.24</v>
      </c>
      <c r="F19" s="4"/>
      <c r="G19" s="19"/>
    </row>
    <row r="20" spans="1:7" ht="15">
      <c r="A20" s="2">
        <v>12</v>
      </c>
      <c r="B20" s="2" t="s">
        <v>20</v>
      </c>
      <c r="C20" s="3">
        <v>1707.3053044</v>
      </c>
      <c r="D20" s="3">
        <v>2309.238198815394</v>
      </c>
      <c r="E20" s="3">
        <v>1834.78</v>
      </c>
      <c r="F20" s="4"/>
      <c r="G20" s="19"/>
    </row>
    <row r="21" spans="1:7" ht="15">
      <c r="A21" s="2">
        <v>13</v>
      </c>
      <c r="B21" s="2" t="s">
        <v>27</v>
      </c>
      <c r="C21" s="3">
        <v>3213.61373</v>
      </c>
      <c r="D21" s="3">
        <v>2808.2538583927726</v>
      </c>
      <c r="E21" s="3">
        <v>2301.085</v>
      </c>
      <c r="F21" s="4"/>
      <c r="G21" s="19"/>
    </row>
    <row r="22" spans="1:7" ht="15">
      <c r="A22" s="2">
        <v>14</v>
      </c>
      <c r="B22" s="2" t="s">
        <v>21</v>
      </c>
      <c r="C22" s="3">
        <v>770.4757430000001</v>
      </c>
      <c r="D22" s="3">
        <v>483.3828</v>
      </c>
      <c r="E22" s="3">
        <v>477.01</v>
      </c>
      <c r="F22" s="4"/>
      <c r="G22" s="19"/>
    </row>
    <row r="23" spans="1:7" ht="15">
      <c r="A23" s="2">
        <v>15</v>
      </c>
      <c r="B23" s="2" t="s">
        <v>22</v>
      </c>
      <c r="C23" s="3">
        <v>1791.1827175000003</v>
      </c>
      <c r="D23" s="3">
        <v>3305.647</v>
      </c>
      <c r="E23" s="3">
        <v>2750.39</v>
      </c>
      <c r="F23" s="4"/>
      <c r="G23" s="19"/>
    </row>
    <row r="24" spans="1:7" ht="15">
      <c r="A24" s="2">
        <v>16</v>
      </c>
      <c r="B24" s="2" t="s">
        <v>23</v>
      </c>
      <c r="C24" s="3">
        <v>1649.3802175</v>
      </c>
      <c r="D24" s="3">
        <v>3662.976</v>
      </c>
      <c r="E24" s="3">
        <v>4817.63</v>
      </c>
      <c r="F24" s="4"/>
      <c r="G24" s="19"/>
    </row>
    <row r="25" spans="1:7" ht="15">
      <c r="A25" s="2">
        <v>17</v>
      </c>
      <c r="B25" s="2" t="s">
        <v>24</v>
      </c>
      <c r="C25" s="3">
        <v>1961.8232506</v>
      </c>
      <c r="D25" s="3">
        <v>3453.4742000000006</v>
      </c>
      <c r="E25" s="3">
        <v>3468.37</v>
      </c>
      <c r="F25" s="4"/>
      <c r="G25" s="19"/>
    </row>
    <row r="26" spans="1:7" ht="15">
      <c r="A26" s="2">
        <v>18</v>
      </c>
      <c r="B26" s="2" t="s">
        <v>25</v>
      </c>
      <c r="C26" s="3">
        <v>1233.787848</v>
      </c>
      <c r="D26" s="3"/>
      <c r="E26" s="3">
        <v>2069.22</v>
      </c>
      <c r="F26" s="4"/>
      <c r="G26" s="19"/>
    </row>
    <row r="27" spans="1:6" ht="15">
      <c r="A27" s="2"/>
      <c r="B27" s="2" t="s">
        <v>8</v>
      </c>
      <c r="C27" s="3">
        <f>SUM(C9:C26)</f>
        <v>25221.49397805</v>
      </c>
      <c r="D27" s="3">
        <f>SUM(D9:D26)</f>
        <v>23027.91495369423</v>
      </c>
      <c r="E27" s="3">
        <f>SUM(E9:E26)</f>
        <v>45273.0741147</v>
      </c>
      <c r="F27" s="4"/>
    </row>
    <row r="28" spans="3:6" ht="15">
      <c r="C28" s="4"/>
      <c r="D28" s="4"/>
      <c r="E28" s="4"/>
      <c r="F28" s="4"/>
    </row>
    <row r="29" spans="2:6" ht="15">
      <c r="B29" s="5" t="s">
        <v>29</v>
      </c>
      <c r="C29" s="4"/>
      <c r="D29" s="6" t="s">
        <v>30</v>
      </c>
      <c r="E29" s="4"/>
      <c r="F29" s="4"/>
    </row>
    <row r="30" spans="3:6" ht="15">
      <c r="C30" s="4"/>
      <c r="D30" s="4"/>
      <c r="E30" s="4"/>
      <c r="F30" s="4"/>
    </row>
  </sheetData>
  <sheetProtection/>
  <mergeCells count="8">
    <mergeCell ref="B2:E2"/>
    <mergeCell ref="B3:E3"/>
    <mergeCell ref="B4:E4"/>
    <mergeCell ref="A6:A8"/>
    <mergeCell ref="B6:B8"/>
    <mergeCell ref="C6:E6"/>
    <mergeCell ref="C7:D7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2024-03-28T15:32:35Z</dcterms:modified>
  <cp:category/>
  <cp:version/>
  <cp:contentType/>
  <cp:contentStatus/>
</cp:coreProperties>
</file>